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백현정\Downloads\"/>
    </mc:Choice>
  </mc:AlternateContent>
  <xr:revisionPtr revIDLastSave="0" documentId="13_ncr:1_{23A8C50F-E83B-4B97-A379-3F83DA87A3ED}" xr6:coauthVersionLast="47" xr6:coauthVersionMax="47" xr10:uidLastSave="{00000000-0000-0000-0000-000000000000}"/>
  <bookViews>
    <workbookView xWindow="28680" yWindow="-120" windowWidth="29040" windowHeight="15720" xr2:uid="{296E52AA-07D6-4BAC-A56F-3C07DDB01E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G14" i="1"/>
  <c r="G13" i="1"/>
  <c r="G12" i="1"/>
  <c r="G11" i="1"/>
  <c r="H11" i="1" l="1"/>
  <c r="F11" i="1"/>
  <c r="D9" i="1"/>
  <c r="D11" i="1"/>
  <c r="E14" i="1"/>
  <c r="H14" i="1" l="1"/>
  <c r="H13" i="1"/>
  <c r="H12" i="1"/>
  <c r="F14" i="1"/>
  <c r="F13" i="1"/>
  <c r="F12" i="1"/>
  <c r="E12" i="1"/>
  <c r="D12" i="1"/>
  <c r="D13" i="1"/>
  <c r="E13" i="1"/>
  <c r="D14" i="1"/>
  <c r="E11" i="1"/>
</calcChain>
</file>

<file path=xl/sharedStrings.xml><?xml version="1.0" encoding="utf-8"?>
<sst xmlns="http://schemas.openxmlformats.org/spreadsheetml/2006/main" count="26" uniqueCount="26">
  <si>
    <t>평가일자</t>
  </si>
  <si>
    <t>포트폴리오</t>
  </si>
  <si>
    <t>기간수익률</t>
  </si>
  <si>
    <t>RATE()함수</t>
    <phoneticPr fontId="2" type="noConversion"/>
  </si>
  <si>
    <t>POWER()함수</t>
    <phoneticPr fontId="2" type="noConversion"/>
  </si>
  <si>
    <t>POWER(최종연도 값/최초연도값, 1/기간)-1</t>
    <phoneticPr fontId="2" type="noConversion"/>
  </si>
  <si>
    <t>RATE(연도간격, 0, -최초연도 값, 최종연도값)</t>
    <phoneticPr fontId="2" type="noConversion"/>
  </si>
  <si>
    <t>(현재/과거)^(1/연도간격)-1</t>
    <phoneticPr fontId="2" type="noConversion"/>
  </si>
  <si>
    <t>현재/과거-1</t>
    <phoneticPr fontId="2" type="noConversion"/>
  </si>
  <si>
    <t>최초투자일</t>
    <phoneticPr fontId="2" type="noConversion"/>
  </si>
  <si>
    <t>A계좌</t>
    <phoneticPr fontId="2" type="noConversion"/>
  </si>
  <si>
    <t>B계좌</t>
    <phoneticPr fontId="2" type="noConversion"/>
  </si>
  <si>
    <t>평가</t>
    <phoneticPr fontId="2" type="noConversion"/>
  </si>
  <si>
    <t>손익</t>
    <phoneticPr fontId="2" type="noConversion"/>
  </si>
  <si>
    <t>원금</t>
    <phoneticPr fontId="2" type="noConversion"/>
  </si>
  <si>
    <t>C계좌</t>
    <phoneticPr fontId="2" type="noConversion"/>
  </si>
  <si>
    <t>연환산
수익률</t>
    <phoneticPr fontId="2" type="noConversion"/>
  </si>
  <si>
    <t>Portfolio CAGR 계산기</t>
    <phoneticPr fontId="2" type="noConversion"/>
  </si>
  <si>
    <t>S&amp;P500</t>
    <phoneticPr fontId="2" type="noConversion"/>
  </si>
  <si>
    <t>일반 수식</t>
    <phoneticPr fontId="2" type="noConversion"/>
  </si>
  <si>
    <t>D계좌</t>
    <phoneticPr fontId="2" type="noConversion"/>
  </si>
  <si>
    <t>CAGR수식 설명</t>
    <phoneticPr fontId="2" type="noConversion"/>
  </si>
  <si>
    <t>RATE함수는 NUM 오류가 발생하기도 합니다.</t>
    <phoneticPr fontId="2" type="noConversion"/>
  </si>
  <si>
    <t>*사용방법</t>
    <phoneticPr fontId="2" type="noConversion"/>
  </si>
  <si>
    <t>노란색 음영에 날짜 혹은 숫자를 넣으면 자동으로 기간수익률과 연환산수익률이 자동 계산됩니다.</t>
    <phoneticPr fontId="2" type="noConversion"/>
  </si>
  <si>
    <t>by. 제이드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</si>
</sst>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_-* #,##0.00_-;\-* #,##0.00_-;_-* &quot;-&quot;_-;_-@_-"/>
    <numFmt numFmtId="177" formatCode="[Red]#,##0.00%;[Blue]\-#,##0.00%"/>
    <numFmt numFmtId="178" formatCode="[Red]#,##0\ ;[Blue]\-#,##0\ "/>
    <numFmt numFmtId="179" formatCode="[Red]#,##0.00\ ;[Blue]\-#,##0.00\ 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u/>
      <sz val="12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u/>
      <sz val="10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0"/>
      <color theme="10"/>
      <name val="맑은 고딕"/>
      <family val="2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1" fontId="3" fillId="2" borderId="1" xfId="1" applyFont="1" applyFill="1" applyBorder="1">
      <alignment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41" fontId="3" fillId="2" borderId="3" xfId="1" applyFont="1" applyFill="1" applyBorder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3" fillId="2" borderId="1" xfId="1" applyNumberFormat="1" applyFont="1" applyFill="1" applyBorder="1">
      <alignment vertical="center"/>
    </xf>
    <xf numFmtId="176" fontId="3" fillId="2" borderId="3" xfId="1" applyNumberFormat="1" applyFont="1" applyFill="1" applyBorder="1">
      <alignment vertical="center"/>
    </xf>
    <xf numFmtId="2" fontId="3" fillId="0" borderId="0" xfId="0" applyNumberFormat="1" applyFont="1">
      <alignment vertical="center"/>
    </xf>
    <xf numFmtId="0" fontId="3" fillId="2" borderId="0" xfId="0" applyFont="1" applyFill="1">
      <alignment vertical="center"/>
    </xf>
    <xf numFmtId="177" fontId="7" fillId="0" borderId="4" xfId="2" applyNumberFormat="1" applyFont="1" applyFill="1" applyBorder="1" applyAlignment="1">
      <alignment horizontal="right" vertical="center"/>
    </xf>
    <xf numFmtId="177" fontId="3" fillId="0" borderId="1" xfId="2" applyNumberFormat="1" applyFont="1" applyFill="1" applyBorder="1">
      <alignment vertical="center"/>
    </xf>
    <xf numFmtId="0" fontId="10" fillId="0" borderId="0" xfId="3" applyFont="1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41" fontId="4" fillId="0" borderId="1" xfId="1" applyFont="1" applyFill="1" applyBorder="1" applyAlignment="1">
      <alignment horizontal="center" vertical="center"/>
    </xf>
    <xf numFmtId="41" fontId="11" fillId="3" borderId="1" xfId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178" fontId="3" fillId="0" borderId="1" xfId="1" applyNumberFormat="1" applyFont="1" applyBorder="1">
      <alignment vertical="center"/>
    </xf>
    <xf numFmtId="179" fontId="3" fillId="0" borderId="1" xfId="1" applyNumberFormat="1" applyFont="1" applyBorder="1">
      <alignment vertical="center"/>
    </xf>
    <xf numFmtId="41" fontId="11" fillId="3" borderId="1" xfId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1" fontId="4" fillId="0" borderId="1" xfId="1" applyFont="1" applyBorder="1" applyAlignment="1">
      <alignment horizontal="center" vertical="center" wrapText="1"/>
    </xf>
    <xf numFmtId="41" fontId="5" fillId="0" borderId="1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0" fontId="9" fillId="0" borderId="0" xfId="3" applyFill="1" applyAlignment="1">
      <alignment horizontal="right" vertical="center"/>
    </xf>
  </cellXfs>
  <cellStyles count="4">
    <cellStyle name="백분율" xfId="2" builtinId="5"/>
    <cellStyle name="쉼표 [0]" xfId="1" builtinId="6"/>
    <cellStyle name="표준" xfId="0" builtinId="0"/>
    <cellStyle name="하이퍼링크" xfId="3" builtinId="8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18</xdr:row>
      <xdr:rowOff>114300</xdr:rowOff>
    </xdr:from>
    <xdr:to>
      <xdr:col>8</xdr:col>
      <xdr:colOff>745775</xdr:colOff>
      <xdr:row>49</xdr:row>
      <xdr:rowOff>92572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8689AB0A-59D4-514C-49AA-F2089F46A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4352925"/>
          <a:ext cx="7876190" cy="61752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ikijade.co.k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AEC2C-9C1D-4859-B7CA-F6AF408440D9}">
  <dimension ref="B2:I22"/>
  <sheetViews>
    <sheetView showGridLines="0" tabSelected="1" zoomScaleNormal="100" workbookViewId="0">
      <selection activeCell="K12" sqref="K12"/>
    </sheetView>
  </sheetViews>
  <sheetFormatPr defaultRowHeight="15.6" x14ac:dyDescent="0.4"/>
  <cols>
    <col min="1" max="1" width="5.296875" style="1" customWidth="1"/>
    <col min="2" max="2" width="8.19921875" style="5" customWidth="1"/>
    <col min="3" max="3" width="12" style="1" customWidth="1"/>
    <col min="4" max="5" width="14.59765625" style="1" bestFit="1" customWidth="1"/>
    <col min="6" max="8" width="14.59765625" style="1" customWidth="1"/>
    <col min="9" max="9" width="37.5" style="1" bestFit="1" customWidth="1"/>
    <col min="10" max="16384" width="8.796875" style="1"/>
  </cols>
  <sheetData>
    <row r="2" spans="2:9" ht="19.2" x14ac:dyDescent="0.4">
      <c r="B2" s="8" t="s">
        <v>17</v>
      </c>
    </row>
    <row r="3" spans="2:9" ht="17.399999999999999" x14ac:dyDescent="0.4">
      <c r="B3" s="1"/>
      <c r="I3" s="31" t="s">
        <v>25</v>
      </c>
    </row>
    <row r="4" spans="2:9" x14ac:dyDescent="0.4">
      <c r="B4" s="1"/>
      <c r="H4" s="15"/>
    </row>
    <row r="5" spans="2:9" ht="19.2" customHeight="1" x14ac:dyDescent="0.4">
      <c r="B5" s="26" t="s">
        <v>0</v>
      </c>
      <c r="C5" s="26"/>
      <c r="D5" s="22">
        <v>46154</v>
      </c>
      <c r="H5" s="2"/>
    </row>
    <row r="6" spans="2:9" ht="19.2" customHeight="1" x14ac:dyDescent="0.4">
      <c r="B6" s="25" t="s">
        <v>1</v>
      </c>
      <c r="C6" s="25"/>
      <c r="D6" s="20" t="s">
        <v>10</v>
      </c>
      <c r="E6" s="20" t="s">
        <v>11</v>
      </c>
      <c r="F6" s="20" t="s">
        <v>15</v>
      </c>
      <c r="G6" s="20" t="s">
        <v>20</v>
      </c>
      <c r="H6" s="20" t="s">
        <v>18</v>
      </c>
      <c r="I6" s="21" t="s">
        <v>21</v>
      </c>
    </row>
    <row r="7" spans="2:9" ht="19.2" customHeight="1" x14ac:dyDescent="0.4">
      <c r="B7" s="28" t="s">
        <v>9</v>
      </c>
      <c r="C7" s="28"/>
      <c r="D7" s="4">
        <v>45658</v>
      </c>
      <c r="E7" s="4">
        <v>45930</v>
      </c>
      <c r="F7" s="4">
        <v>46023</v>
      </c>
      <c r="G7" s="4">
        <v>46113</v>
      </c>
      <c r="H7" s="4">
        <v>44329</v>
      </c>
      <c r="I7" s="16"/>
    </row>
    <row r="8" spans="2:9" ht="19.2" customHeight="1" x14ac:dyDescent="0.4">
      <c r="B8" s="28" t="s">
        <v>14</v>
      </c>
      <c r="C8" s="28"/>
      <c r="D8" s="3">
        <v>20000000</v>
      </c>
      <c r="E8" s="3">
        <v>50000000</v>
      </c>
      <c r="F8" s="3">
        <v>100000000</v>
      </c>
      <c r="G8" s="3">
        <v>1000000</v>
      </c>
      <c r="H8" s="9">
        <v>4173.8500000000004</v>
      </c>
      <c r="I8" s="16"/>
    </row>
    <row r="9" spans="2:9" ht="19.2" customHeight="1" x14ac:dyDescent="0.4">
      <c r="B9" s="28" t="s">
        <v>13</v>
      </c>
      <c r="C9" s="28"/>
      <c r="D9" s="23">
        <f>+D10-D8</f>
        <v>2000000</v>
      </c>
      <c r="E9" s="23">
        <f>+E10-E8</f>
        <v>5000000</v>
      </c>
      <c r="F9" s="23">
        <f>+F10-F8</f>
        <v>10000000</v>
      </c>
      <c r="G9" s="23">
        <f>+G10-G8</f>
        <v>-100000</v>
      </c>
      <c r="H9" s="24">
        <f t="shared" ref="H9" si="0">+H10-H8</f>
        <v>3199.8399999999992</v>
      </c>
      <c r="I9" s="16"/>
    </row>
    <row r="10" spans="2:9" ht="19.2" customHeight="1" thickBot="1" x14ac:dyDescent="0.45">
      <c r="B10" s="29" t="s">
        <v>12</v>
      </c>
      <c r="C10" s="29"/>
      <c r="D10" s="6">
        <v>22000000</v>
      </c>
      <c r="E10" s="6">
        <v>55000000</v>
      </c>
      <c r="F10" s="6">
        <v>110000000</v>
      </c>
      <c r="G10" s="6">
        <v>900000</v>
      </c>
      <c r="H10" s="10">
        <v>7373.69</v>
      </c>
      <c r="I10" s="16"/>
    </row>
    <row r="11" spans="2:9" ht="19.2" customHeight="1" x14ac:dyDescent="0.4">
      <c r="B11" s="30" t="s">
        <v>2</v>
      </c>
      <c r="C11" s="30"/>
      <c r="D11" s="13">
        <f>+D10/D8-1</f>
        <v>0.10000000000000009</v>
      </c>
      <c r="E11" s="13">
        <f>+E10/E8-1</f>
        <v>0.10000000000000009</v>
      </c>
      <c r="F11" s="13">
        <f>+F10/F8-1</f>
        <v>0.10000000000000009</v>
      </c>
      <c r="G11" s="13">
        <f>+G10/G8-1</f>
        <v>-9.9999999999999978E-2</v>
      </c>
      <c r="H11" s="13">
        <f>+H10/H8-1</f>
        <v>0.76663991279034915</v>
      </c>
      <c r="I11" s="16" t="s">
        <v>8</v>
      </c>
    </row>
    <row r="12" spans="2:9" ht="19.2" customHeight="1" x14ac:dyDescent="0.4">
      <c r="B12" s="27" t="s">
        <v>16</v>
      </c>
      <c r="C12" s="18" t="s">
        <v>19</v>
      </c>
      <c r="D12" s="14">
        <f>+(D10/D8)^(1/($D$5-D7)*365)-1</f>
        <v>7.2655695066713211E-2</v>
      </c>
      <c r="E12" s="14">
        <f>+(E10/E8)^(1/($D$5-E7)*365)-1</f>
        <v>0.16801360687059663</v>
      </c>
      <c r="F12" s="14">
        <f>+(F10/F8)^(1/($D$5-F7)*365)-1</f>
        <v>0.3041596642624016</v>
      </c>
      <c r="G12" s="14">
        <f>+(G10/G8)^(1/($D$5-G7)*365)-1</f>
        <v>-0.60857664924132304</v>
      </c>
      <c r="H12" s="14">
        <f>+(H10/H8)^(1/($D$5-H7)*365)-1</f>
        <v>0.12054578832536378</v>
      </c>
      <c r="I12" s="16" t="s">
        <v>7</v>
      </c>
    </row>
    <row r="13" spans="2:9" ht="19.2" customHeight="1" x14ac:dyDescent="0.4">
      <c r="B13" s="27"/>
      <c r="C13" s="19" t="s">
        <v>4</v>
      </c>
      <c r="D13" s="14">
        <f>POWER(D10/D8,1/(($D$5-D7)/365))-1</f>
        <v>7.2655695066713211E-2</v>
      </c>
      <c r="E13" s="14">
        <f>POWER(E10/E8,1/(($D$5-E7)/365))-1</f>
        <v>0.16801360687059663</v>
      </c>
      <c r="F13" s="14">
        <f>POWER(F10/F8,1/(($D$5-F7)/365))-1</f>
        <v>0.3041596642624016</v>
      </c>
      <c r="G13" s="14">
        <f>POWER(G10/G8,1/(($D$5-G7)/365))-1</f>
        <v>-0.60857664924132304</v>
      </c>
      <c r="H13" s="14">
        <f>POWER(H10/H8,1/(($D$5-H7)/365))-1</f>
        <v>0.12054578832536378</v>
      </c>
      <c r="I13" s="16" t="s">
        <v>5</v>
      </c>
    </row>
    <row r="14" spans="2:9" ht="19.2" customHeight="1" x14ac:dyDescent="0.4">
      <c r="B14" s="27"/>
      <c r="C14" s="19" t="s">
        <v>3</v>
      </c>
      <c r="D14" s="14">
        <f>+RATE(($D$5-D7)/365,0,-D8,D10)</f>
        <v>7.2655695066713058E-2</v>
      </c>
      <c r="E14" s="14">
        <f>+RATE(($D$5-E7)/365,0,-E8,E10)</f>
        <v>0.16801360687059461</v>
      </c>
      <c r="F14" s="14">
        <f>+RATE(($D$5-F7)/365,0,-F8,F10)</f>
        <v>0.30415966426240104</v>
      </c>
      <c r="G14" s="14">
        <f>+RATE(($D$5-G7)/365,0,-G8,G10)</f>
        <v>-0.60857664924132338</v>
      </c>
      <c r="H14" s="14">
        <f>+RATE(($D$5-H7)/365,0,-H8,H10)</f>
        <v>0.12054578832806519</v>
      </c>
      <c r="I14" s="17" t="s">
        <v>6</v>
      </c>
    </row>
    <row r="15" spans="2:9" ht="19.2" customHeight="1" x14ac:dyDescent="0.4">
      <c r="B15" s="7"/>
    </row>
    <row r="16" spans="2:9" ht="19.2" customHeight="1" x14ac:dyDescent="0.4">
      <c r="B16" s="5" t="s">
        <v>23</v>
      </c>
    </row>
    <row r="17" spans="2:3" x14ac:dyDescent="0.4">
      <c r="B17" s="12"/>
      <c r="C17" s="1" t="s">
        <v>24</v>
      </c>
    </row>
    <row r="18" spans="2:3" x14ac:dyDescent="0.4">
      <c r="C18" s="1" t="s">
        <v>22</v>
      </c>
    </row>
    <row r="22" spans="2:3" x14ac:dyDescent="0.4">
      <c r="C22" s="11"/>
    </row>
  </sheetData>
  <mergeCells count="8">
    <mergeCell ref="B6:C6"/>
    <mergeCell ref="B5:C5"/>
    <mergeCell ref="B12:B14"/>
    <mergeCell ref="B7:C7"/>
    <mergeCell ref="B8:C8"/>
    <mergeCell ref="B9:C9"/>
    <mergeCell ref="B10:C10"/>
    <mergeCell ref="B11:C11"/>
  </mergeCells>
  <phoneticPr fontId="2" type="noConversion"/>
  <hyperlinks>
    <hyperlink ref="I3" r:id="rId1" xr:uid="{CE039791-9514-4447-892E-044A6D4C5B3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백현정</dc:creator>
  <cp:lastModifiedBy>백현정</cp:lastModifiedBy>
  <dcterms:created xsi:type="dcterms:W3CDTF">2024-07-16T00:59:32Z</dcterms:created>
  <dcterms:modified xsi:type="dcterms:W3CDTF">2026-05-12T14:00:43Z</dcterms:modified>
</cp:coreProperties>
</file>